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5360" windowHeight="10095" activeTab="2"/>
  </bookViews>
  <sheets>
    <sheet name="Equal Amount" sheetId="1" r:id="rId1"/>
    <sheet name="Classes" sheetId="2" r:id="rId2"/>
    <sheet name="Income &amp; Seniority" sheetId="3" r:id="rId3"/>
  </sheets>
  <definedNames>
    <definedName name="_xlnm.Print_Area" localSheetId="2">'Income &amp; Seniority'!$A$1:$D$30</definedName>
  </definedNames>
  <calcPr fullCalcOnLoad="1"/>
</workbook>
</file>

<file path=xl/sharedStrings.xml><?xml version="1.0" encoding="utf-8"?>
<sst xmlns="http://schemas.openxmlformats.org/spreadsheetml/2006/main" count="76" uniqueCount="37">
  <si>
    <t>Total Monthly Cost</t>
  </si>
  <si>
    <t>Admin (10% of Deposit)</t>
  </si>
  <si>
    <t>Monthly Cost Summary</t>
  </si>
  <si>
    <t>Number</t>
  </si>
  <si>
    <t>of Staff</t>
  </si>
  <si>
    <t>Monthly</t>
  </si>
  <si>
    <t>Deposit</t>
  </si>
  <si>
    <t>Description of Class</t>
  </si>
  <si>
    <t>or Specific Employee</t>
  </si>
  <si>
    <t>Total Monthly</t>
  </si>
  <si>
    <t>Contribution</t>
  </si>
  <si>
    <t>Total Monthly Contributions Deposited to Member Benefit Accounts</t>
  </si>
  <si>
    <t>Health Spending Account Cost Summary</t>
  </si>
  <si>
    <t>Ontario Staff</t>
  </si>
  <si>
    <t>Benefits Interface, Inc.</t>
  </si>
  <si>
    <t>admin@benefits.org</t>
  </si>
  <si>
    <t>Provincial Premium Tax (PPT) = 2% of Deposit &amp; Admin</t>
  </si>
  <si>
    <t>Key Staff</t>
  </si>
  <si>
    <t>Income</t>
  </si>
  <si>
    <t>Years of</t>
  </si>
  <si>
    <t>Service</t>
  </si>
  <si>
    <t>Percentage of earnings for every year of service</t>
  </si>
  <si>
    <t>Formula</t>
  </si>
  <si>
    <t>Mimimum Amount</t>
  </si>
  <si>
    <t>Maximum Amount</t>
  </si>
  <si>
    <t>Maximum Years of Service</t>
  </si>
  <si>
    <t>Executives</t>
  </si>
  <si>
    <t>Salaried Staff</t>
  </si>
  <si>
    <t>Hourly Staff</t>
  </si>
  <si>
    <t>Sample Budget Allocation Worksheet</t>
  </si>
  <si>
    <t>P.O. Box 30</t>
  </si>
  <si>
    <t>Newmarket, ON  L3Y 4W3</t>
  </si>
  <si>
    <t>Provincial Retail Sales Tax (RST) = 8% of Deposit</t>
  </si>
  <si>
    <t>HST (13% of Admin)</t>
  </si>
  <si>
    <t>Employees during 1st year of employment</t>
  </si>
  <si>
    <t>Employees with more than 2 years of employment</t>
  </si>
  <si>
    <t>Employees during 2nd year of employment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</si>
</sst>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-&quot;$&quot;* #,##0.0_-;\-&quot;$&quot;* #,##0.0_-;_-&quot;$&quot;* &quot;-&quot;??_-;_-@_-"/>
    <numFmt numFmtId="175" formatCode="_-&quot;$&quot;* #,##0_-;\-&quot;$&quot;* #,##0_-;_-&quot;$&quot;* &quot;-&quot;??_-;_-@_-"/>
    <numFmt numFmtId="176" formatCode="mmmm\ 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3" fontId="0" fillId="0" borderId="0" xfId="42" applyFont="1" applyAlignment="1">
      <alignment/>
    </xf>
    <xf numFmtId="173" fontId="0" fillId="0" borderId="0" xfId="42" applyNumberFormat="1" applyFont="1" applyAlignment="1">
      <alignment/>
    </xf>
    <xf numFmtId="17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175" fontId="2" fillId="0" borderId="0" xfId="44" applyNumberFormat="1" applyFont="1" applyAlignment="1">
      <alignment/>
    </xf>
    <xf numFmtId="0" fontId="4" fillId="0" borderId="0" xfId="0" applyFont="1" applyAlignment="1">
      <alignment/>
    </xf>
    <xf numFmtId="175" fontId="4" fillId="0" borderId="0" xfId="44" applyNumberFormat="1" applyFont="1" applyAlignment="1">
      <alignment/>
    </xf>
    <xf numFmtId="1" fontId="0" fillId="0" borderId="0" xfId="42" applyNumberFormat="1" applyFont="1" applyAlignment="1">
      <alignment/>
    </xf>
    <xf numFmtId="175" fontId="1" fillId="0" borderId="0" xfId="44" applyNumberFormat="1" applyFont="1" applyAlignment="1">
      <alignment/>
    </xf>
    <xf numFmtId="173" fontId="0" fillId="0" borderId="0" xfId="42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2" fillId="0" borderId="0" xfId="44" applyFont="1" applyAlignment="1">
      <alignment/>
    </xf>
    <xf numFmtId="44" fontId="4" fillId="0" borderId="0" xfId="44" applyFont="1" applyAlignment="1">
      <alignment/>
    </xf>
    <xf numFmtId="0" fontId="5" fillId="0" borderId="0" xfId="52" applyAlignment="1" applyProtection="1">
      <alignment horizontal="right"/>
      <protection/>
    </xf>
    <xf numFmtId="0" fontId="2" fillId="0" borderId="0" xfId="0" applyFont="1" applyAlignment="1">
      <alignment horizontal="right"/>
    </xf>
    <xf numFmtId="44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1" fillId="0" borderId="0" xfId="44" applyNumberFormat="1" applyFont="1" applyAlignment="1">
      <alignment/>
    </xf>
    <xf numFmtId="0" fontId="2" fillId="0" borderId="0" xfId="0" applyFont="1" applyAlignment="1">
      <alignment wrapText="1"/>
    </xf>
    <xf numFmtId="175" fontId="2" fillId="0" borderId="0" xfId="44" applyNumberFormat="1" applyFont="1" applyAlignment="1">
      <alignment horizontal="right"/>
    </xf>
    <xf numFmtId="175" fontId="4" fillId="0" borderId="0" xfId="44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42" applyNumberFormat="1" applyFont="1" applyAlignment="1">
      <alignment horizontal="left"/>
    </xf>
    <xf numFmtId="0" fontId="6" fillId="0" borderId="0" xfId="0" applyFont="1" applyAlignment="1">
      <alignment horizontal="right"/>
    </xf>
    <xf numFmtId="175" fontId="6" fillId="0" borderId="0" xfId="44" applyNumberFormat="1" applyFont="1" applyAlignment="1">
      <alignment horizontal="right"/>
    </xf>
    <xf numFmtId="9" fontId="6" fillId="0" borderId="0" xfId="58" applyFont="1" applyAlignment="1">
      <alignment/>
    </xf>
    <xf numFmtId="173" fontId="6" fillId="0" borderId="0" xfId="42" applyNumberFormat="1" applyFont="1" applyAlignment="1">
      <alignment/>
    </xf>
    <xf numFmtId="175" fontId="6" fillId="0" borderId="0" xfId="44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4.710937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  <col min="5" max="5" width="9.7109375" style="0" bestFit="1" customWidth="1"/>
  </cols>
  <sheetData>
    <row r="1" spans="1:4" ht="12.75">
      <c r="A1" s="25" t="str">
        <f>Classes!A1</f>
        <v>Sample Budget Allocation Worksheet</v>
      </c>
      <c r="D1" s="19" t="s">
        <v>14</v>
      </c>
    </row>
    <row r="2" spans="1:4" ht="12.75">
      <c r="A2" s="7" t="s">
        <v>12</v>
      </c>
      <c r="D2" s="19" t="s">
        <v>30</v>
      </c>
    </row>
    <row r="3" spans="1:4" ht="12.75">
      <c r="A3" s="7" t="s">
        <v>13</v>
      </c>
      <c r="D3" s="19" t="s">
        <v>31</v>
      </c>
    </row>
    <row r="4" spans="1:4" ht="12.75">
      <c r="A4" s="6">
        <f ca="1">TODAY()</f>
        <v>41381</v>
      </c>
      <c r="D4" s="18" t="s">
        <v>15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G7" s="21"/>
      <c r="H7" s="3"/>
    </row>
    <row r="8" spans="1:8" ht="12.75">
      <c r="A8" s="7" t="s">
        <v>7</v>
      </c>
      <c r="B8" s="8" t="s">
        <v>5</v>
      </c>
      <c r="C8" s="8" t="s">
        <v>3</v>
      </c>
      <c r="D8" s="8" t="s">
        <v>9</v>
      </c>
      <c r="G8" s="21"/>
      <c r="H8" s="3"/>
    </row>
    <row r="9" spans="1:8" ht="15">
      <c r="A9" s="9" t="s">
        <v>8</v>
      </c>
      <c r="B9" s="10" t="s">
        <v>6</v>
      </c>
      <c r="C9" s="10" t="s">
        <v>4</v>
      </c>
      <c r="D9" s="10" t="s">
        <v>10</v>
      </c>
      <c r="G9" s="21"/>
      <c r="H9" s="3"/>
    </row>
    <row r="10" spans="1:8" ht="12.75">
      <c r="A10" s="20" t="s">
        <v>34</v>
      </c>
      <c r="B10" s="20">
        <v>100</v>
      </c>
      <c r="C10" s="11">
        <v>2</v>
      </c>
      <c r="D10" s="20">
        <f>B10*C10</f>
        <v>200</v>
      </c>
      <c r="G10" s="21"/>
      <c r="H10" s="3"/>
    </row>
    <row r="11" spans="1:8" ht="12.75">
      <c r="A11" s="20" t="s">
        <v>36</v>
      </c>
      <c r="B11" s="20">
        <v>150</v>
      </c>
      <c r="C11" s="11">
        <v>2</v>
      </c>
      <c r="D11" s="20">
        <f>B11*C11</f>
        <v>300</v>
      </c>
      <c r="G11" s="22"/>
      <c r="H11" s="3"/>
    </row>
    <row r="12" spans="1:8" ht="12.75">
      <c r="A12" s="20" t="s">
        <v>35</v>
      </c>
      <c r="B12" s="20">
        <v>200</v>
      </c>
      <c r="C12" s="11">
        <v>4</v>
      </c>
      <c r="D12" s="20">
        <f>B12*C12</f>
        <v>800</v>
      </c>
      <c r="G12" s="22"/>
      <c r="H12" s="3"/>
    </row>
    <row r="13" spans="1:8" ht="12.75">
      <c r="A13" s="20"/>
      <c r="B13" s="23"/>
      <c r="C13" s="11"/>
      <c r="D13" s="20">
        <f aca="true" t="shared" si="0" ref="D13:D21">B13*C13</f>
        <v>0</v>
      </c>
      <c r="G13" s="21"/>
      <c r="H13" s="3"/>
    </row>
    <row r="14" spans="1:8" ht="12.75">
      <c r="A14" s="20"/>
      <c r="B14" s="23"/>
      <c r="C14" s="11"/>
      <c r="D14" s="20">
        <f>B14*C14</f>
        <v>0</v>
      </c>
      <c r="G14" s="21"/>
      <c r="H14" s="3"/>
    </row>
    <row r="15" spans="2:8" ht="12.75">
      <c r="B15" s="23"/>
      <c r="C15" s="11"/>
      <c r="D15" s="20">
        <f>B15*C15</f>
        <v>0</v>
      </c>
      <c r="G15" s="21"/>
      <c r="H15" s="3"/>
    </row>
    <row r="16" spans="2:8" ht="12.75">
      <c r="B16" s="23"/>
      <c r="C16" s="11"/>
      <c r="D16" s="20">
        <f t="shared" si="0"/>
        <v>0</v>
      </c>
      <c r="H16" s="3"/>
    </row>
    <row r="17" spans="2:8" ht="12.75">
      <c r="B17" s="23"/>
      <c r="C17" s="11"/>
      <c r="D17" s="20">
        <f t="shared" si="0"/>
        <v>0</v>
      </c>
      <c r="H17" s="3"/>
    </row>
    <row r="18" spans="2:8" ht="12.75">
      <c r="B18" s="23"/>
      <c r="C18" s="11"/>
      <c r="D18" s="20">
        <f t="shared" si="0"/>
        <v>0</v>
      </c>
      <c r="H18" s="3"/>
    </row>
    <row r="19" spans="2:8" ht="12.75">
      <c r="B19" s="4"/>
      <c r="C19" s="11"/>
      <c r="D19" s="20">
        <f t="shared" si="0"/>
        <v>0</v>
      </c>
      <c r="H19" s="3"/>
    </row>
    <row r="20" spans="2:8" ht="12.75">
      <c r="B20" s="4"/>
      <c r="C20" s="11"/>
      <c r="D20" s="20">
        <f t="shared" si="0"/>
        <v>0</v>
      </c>
      <c r="H20" s="3"/>
    </row>
    <row r="21" spans="2:8" ht="15">
      <c r="B21" s="4"/>
      <c r="C21" s="11"/>
      <c r="D21" s="24">
        <f t="shared" si="0"/>
        <v>0</v>
      </c>
      <c r="H21" s="3"/>
    </row>
    <row r="22" spans="1:8" ht="15">
      <c r="A22" s="5" t="s">
        <v>2</v>
      </c>
      <c r="B22" s="4"/>
      <c r="C22" s="4"/>
      <c r="D22" s="12"/>
      <c r="H22" s="3"/>
    </row>
    <row r="23" spans="2:8" ht="12.75">
      <c r="B23" s="2"/>
      <c r="C23" s="13" t="s">
        <v>11</v>
      </c>
      <c r="D23" s="16">
        <f>SUM(D9:D22)</f>
        <v>1300</v>
      </c>
      <c r="H23" s="3"/>
    </row>
    <row r="24" spans="2:8" ht="12.75">
      <c r="B24" s="2"/>
      <c r="C24" s="15" t="s">
        <v>1</v>
      </c>
      <c r="D24" s="16">
        <f>D$23*0.1</f>
        <v>130</v>
      </c>
      <c r="H24" s="3"/>
    </row>
    <row r="25" spans="2:8" ht="12.75">
      <c r="B25" s="2"/>
      <c r="C25" s="15" t="s">
        <v>32</v>
      </c>
      <c r="D25" s="16">
        <f>(D$23)*0.08</f>
        <v>104</v>
      </c>
      <c r="H25" s="3"/>
    </row>
    <row r="26" spans="2:8" ht="12.75">
      <c r="B26" s="2"/>
      <c r="C26" s="15" t="s">
        <v>16</v>
      </c>
      <c r="D26" s="16">
        <f>(D$23+D$24)*0.02</f>
        <v>28.6</v>
      </c>
      <c r="H26" s="3"/>
    </row>
    <row r="27" spans="2:8" ht="15">
      <c r="B27" s="2"/>
      <c r="C27" s="15" t="s">
        <v>33</v>
      </c>
      <c r="D27" s="17">
        <f>D$24*0.13</f>
        <v>16.900000000000002</v>
      </c>
      <c r="H27" s="3"/>
    </row>
    <row r="28" spans="2:8" ht="12.75">
      <c r="B28" s="2"/>
      <c r="C28" s="15" t="s">
        <v>0</v>
      </c>
      <c r="D28" s="16">
        <f>SUM(D$23:D$27)</f>
        <v>1579.5</v>
      </c>
      <c r="H28" s="3"/>
    </row>
    <row r="29" ht="12.75">
      <c r="C29" s="14"/>
    </row>
  </sheetData>
  <sheetProtection/>
  <hyperlinks>
    <hyperlink ref="D4" r:id="rId1" display="admin@benefits.org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  <col min="5" max="5" width="9.7109375" style="0" bestFit="1" customWidth="1"/>
  </cols>
  <sheetData>
    <row r="1" spans="1:4" ht="12.75">
      <c r="A1" s="25" t="s">
        <v>29</v>
      </c>
      <c r="D1" s="19" t="s">
        <v>14</v>
      </c>
    </row>
    <row r="2" spans="1:4" ht="12.75">
      <c r="A2" s="7" t="s">
        <v>12</v>
      </c>
      <c r="D2" s="19" t="s">
        <v>30</v>
      </c>
    </row>
    <row r="3" spans="1:4" ht="12.75">
      <c r="A3" s="7" t="s">
        <v>13</v>
      </c>
      <c r="D3" s="19" t="s">
        <v>31</v>
      </c>
    </row>
    <row r="4" spans="1:4" ht="12.75">
      <c r="A4" s="6">
        <f ca="1">TODAY()</f>
        <v>41381</v>
      </c>
      <c r="D4" s="18" t="s">
        <v>15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G7" s="21"/>
      <c r="H7" s="3"/>
    </row>
    <row r="8" spans="1:8" ht="12.75">
      <c r="A8" s="7" t="s">
        <v>7</v>
      </c>
      <c r="B8" s="8" t="s">
        <v>5</v>
      </c>
      <c r="C8" s="8" t="s">
        <v>3</v>
      </c>
      <c r="D8" s="8" t="s">
        <v>9</v>
      </c>
      <c r="G8" s="21"/>
      <c r="H8" s="3"/>
    </row>
    <row r="9" spans="1:8" ht="15">
      <c r="A9" s="9" t="s">
        <v>8</v>
      </c>
      <c r="B9" s="10" t="s">
        <v>6</v>
      </c>
      <c r="C9" s="10" t="s">
        <v>4</v>
      </c>
      <c r="D9" s="10" t="s">
        <v>10</v>
      </c>
      <c r="G9" s="21"/>
      <c r="H9" s="3"/>
    </row>
    <row r="10" spans="1:8" ht="12.75">
      <c r="A10" s="20" t="s">
        <v>26</v>
      </c>
      <c r="B10" s="20">
        <v>300</v>
      </c>
      <c r="C10" s="11">
        <v>2</v>
      </c>
      <c r="D10" s="20">
        <f>B10*C10</f>
        <v>600</v>
      </c>
      <c r="G10" s="21"/>
      <c r="H10" s="3"/>
    </row>
    <row r="11" spans="1:8" ht="12.75">
      <c r="A11" s="20" t="s">
        <v>17</v>
      </c>
      <c r="B11" s="20">
        <v>200</v>
      </c>
      <c r="C11" s="11">
        <v>2</v>
      </c>
      <c r="D11" s="20">
        <f>B11*C11</f>
        <v>400</v>
      </c>
      <c r="G11" s="22"/>
      <c r="H11" s="3"/>
    </row>
    <row r="12" spans="1:8" ht="12.75">
      <c r="A12" s="20" t="s">
        <v>27</v>
      </c>
      <c r="B12" s="23">
        <v>100</v>
      </c>
      <c r="C12" s="11">
        <v>2</v>
      </c>
      <c r="D12" s="20">
        <f>B12*C12</f>
        <v>200</v>
      </c>
      <c r="G12" s="22"/>
      <c r="H12" s="3"/>
    </row>
    <row r="13" spans="1:8" ht="12.75">
      <c r="A13" s="20" t="s">
        <v>28</v>
      </c>
      <c r="B13" s="23">
        <v>0</v>
      </c>
      <c r="C13" s="11"/>
      <c r="D13" s="20">
        <f aca="true" t="shared" si="0" ref="D13:D21">B13*C13</f>
        <v>0</v>
      </c>
      <c r="G13" s="21"/>
      <c r="H13" s="3"/>
    </row>
    <row r="14" spans="1:8" ht="12.75">
      <c r="A14" s="20"/>
      <c r="B14" s="23"/>
      <c r="C14" s="11"/>
      <c r="D14" s="20">
        <f>B14*C14</f>
        <v>0</v>
      </c>
      <c r="G14" s="21"/>
      <c r="H14" s="3"/>
    </row>
    <row r="15" spans="2:8" ht="12.75">
      <c r="B15" s="23"/>
      <c r="C15" s="11"/>
      <c r="D15" s="20">
        <f>B15*C15</f>
        <v>0</v>
      </c>
      <c r="G15" s="21"/>
      <c r="H15" s="3"/>
    </row>
    <row r="16" spans="2:8" ht="12.75">
      <c r="B16" s="23"/>
      <c r="C16" s="11"/>
      <c r="D16" s="20">
        <f t="shared" si="0"/>
        <v>0</v>
      </c>
      <c r="H16" s="3"/>
    </row>
    <row r="17" spans="2:8" ht="12.75">
      <c r="B17" s="23"/>
      <c r="C17" s="11"/>
      <c r="D17" s="20">
        <f t="shared" si="0"/>
        <v>0</v>
      </c>
      <c r="H17" s="3"/>
    </row>
    <row r="18" spans="2:8" ht="12.75">
      <c r="B18" s="23"/>
      <c r="C18" s="11"/>
      <c r="D18" s="20">
        <f t="shared" si="0"/>
        <v>0</v>
      </c>
      <c r="H18" s="3"/>
    </row>
    <row r="19" spans="2:8" ht="12.75">
      <c r="B19" s="4"/>
      <c r="C19" s="11"/>
      <c r="D19" s="20">
        <f t="shared" si="0"/>
        <v>0</v>
      </c>
      <c r="H19" s="3"/>
    </row>
    <row r="20" spans="2:8" ht="12.75">
      <c r="B20" s="4"/>
      <c r="C20" s="11"/>
      <c r="D20" s="20">
        <f t="shared" si="0"/>
        <v>0</v>
      </c>
      <c r="H20" s="3"/>
    </row>
    <row r="21" spans="2:8" ht="15">
      <c r="B21" s="4"/>
      <c r="C21" s="11"/>
      <c r="D21" s="24">
        <f t="shared" si="0"/>
        <v>0</v>
      </c>
      <c r="H21" s="3"/>
    </row>
    <row r="22" spans="1:8" ht="15">
      <c r="A22" s="5" t="s">
        <v>2</v>
      </c>
      <c r="B22" s="4"/>
      <c r="C22" s="4"/>
      <c r="D22" s="12"/>
      <c r="H22" s="3"/>
    </row>
    <row r="23" spans="2:8" ht="12.75">
      <c r="B23" s="2"/>
      <c r="C23" s="13" t="s">
        <v>11</v>
      </c>
      <c r="D23" s="16">
        <f>SUM(D9:D22)</f>
        <v>1200</v>
      </c>
      <c r="H23" s="3"/>
    </row>
    <row r="24" spans="2:8" ht="12.75">
      <c r="B24" s="2"/>
      <c r="C24" s="15" t="s">
        <v>1</v>
      </c>
      <c r="D24" s="16">
        <f>D$23*0.1</f>
        <v>120</v>
      </c>
      <c r="H24" s="3"/>
    </row>
    <row r="25" spans="2:8" ht="12.75">
      <c r="B25" s="2"/>
      <c r="C25" s="15" t="s">
        <v>32</v>
      </c>
      <c r="D25" s="16">
        <f>(D$23)*0.08</f>
        <v>96</v>
      </c>
      <c r="H25" s="3"/>
    </row>
    <row r="26" spans="2:8" ht="12.75">
      <c r="B26" s="2"/>
      <c r="C26" s="15" t="s">
        <v>16</v>
      </c>
      <c r="D26" s="16">
        <f>(D$23+D$24)*0.02</f>
        <v>26.400000000000002</v>
      </c>
      <c r="H26" s="3"/>
    </row>
    <row r="27" spans="2:8" ht="15">
      <c r="B27" s="2"/>
      <c r="C27" s="15" t="s">
        <v>33</v>
      </c>
      <c r="D27" s="17">
        <f>D$24*0.13</f>
        <v>15.600000000000001</v>
      </c>
      <c r="H27" s="3"/>
    </row>
    <row r="28" spans="2:8" ht="12.75">
      <c r="B28" s="2"/>
      <c r="C28" s="15" t="s">
        <v>0</v>
      </c>
      <c r="D28" s="16">
        <f>SUM(D$23:D$27)</f>
        <v>1458</v>
      </c>
      <c r="H28" s="3"/>
    </row>
    <row r="29" ht="12.75">
      <c r="C29" s="14"/>
    </row>
  </sheetData>
  <sheetProtection/>
  <hyperlinks>
    <hyperlink ref="D4" r:id="rId1" display="admin@benefits.org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8.140625" style="0" customWidth="1"/>
    <col min="2" max="2" width="14.28125" style="0" customWidth="1"/>
    <col min="3" max="3" width="9.28125" style="0" bestFit="1" customWidth="1"/>
    <col min="4" max="4" width="14.140625" style="0" bestFit="1" customWidth="1"/>
    <col min="5" max="5" width="9.7109375" style="0" bestFit="1" customWidth="1"/>
  </cols>
  <sheetData>
    <row r="1" spans="1:4" ht="12.75">
      <c r="A1" s="25" t="str">
        <f>Classes!A1</f>
        <v>Sample Budget Allocation Worksheet</v>
      </c>
      <c r="B1" s="25"/>
      <c r="D1" s="19" t="s">
        <v>14</v>
      </c>
    </row>
    <row r="2" spans="1:4" ht="12.75">
      <c r="A2" s="7" t="s">
        <v>12</v>
      </c>
      <c r="B2" s="7"/>
      <c r="D2" s="19" t="s">
        <v>30</v>
      </c>
    </row>
    <row r="3" spans="1:4" ht="12.75">
      <c r="A3" s="7" t="s">
        <v>13</v>
      </c>
      <c r="B3" s="7"/>
      <c r="D3" s="19" t="s">
        <v>31</v>
      </c>
    </row>
    <row r="4" spans="1:4" ht="12.75">
      <c r="A4" s="6">
        <f ca="1">TODAY()</f>
        <v>41381</v>
      </c>
      <c r="B4" s="6"/>
      <c r="D4" s="18" t="s">
        <v>15</v>
      </c>
    </row>
    <row r="5" spans="1:2" ht="12.75">
      <c r="A5" s="6"/>
      <c r="B5" s="6"/>
    </row>
    <row r="6" spans="1:4" ht="15">
      <c r="A6" s="6"/>
      <c r="B6" s="27"/>
      <c r="C6" s="27"/>
      <c r="D6" s="27" t="s">
        <v>22</v>
      </c>
    </row>
    <row r="7" spans="1:4" ht="12.75">
      <c r="A7" s="6"/>
      <c r="B7" s="6"/>
      <c r="C7" s="30" t="s">
        <v>21</v>
      </c>
      <c r="D7" s="32">
        <v>0.02</v>
      </c>
    </row>
    <row r="8" spans="1:4" ht="12.75">
      <c r="A8" s="6"/>
      <c r="B8" s="6"/>
      <c r="C8" s="30" t="s">
        <v>25</v>
      </c>
      <c r="D8" s="33">
        <v>10</v>
      </c>
    </row>
    <row r="9" spans="1:4" ht="12.75">
      <c r="A9" s="6"/>
      <c r="B9" s="6"/>
      <c r="C9" s="30" t="s">
        <v>23</v>
      </c>
      <c r="D9" s="34">
        <v>100</v>
      </c>
    </row>
    <row r="10" spans="3:8" ht="12.75">
      <c r="C10" s="31" t="s">
        <v>24</v>
      </c>
      <c r="D10" s="34">
        <v>300</v>
      </c>
      <c r="H10" s="3"/>
    </row>
    <row r="11" spans="3:8" ht="12.75">
      <c r="C11" s="4"/>
      <c r="D11" s="4"/>
      <c r="G11" s="21"/>
      <c r="H11" s="3"/>
    </row>
    <row r="12" spans="1:8" ht="12.75">
      <c r="A12" s="7" t="s">
        <v>7</v>
      </c>
      <c r="B12" s="8" t="s">
        <v>5</v>
      </c>
      <c r="C12" s="8" t="s">
        <v>19</v>
      </c>
      <c r="D12" s="26" t="s">
        <v>5</v>
      </c>
      <c r="G12" s="21"/>
      <c r="H12" s="3"/>
    </row>
    <row r="13" spans="1:8" ht="15">
      <c r="A13" s="9" t="s">
        <v>8</v>
      </c>
      <c r="B13" s="10" t="s">
        <v>18</v>
      </c>
      <c r="C13" s="10" t="s">
        <v>20</v>
      </c>
      <c r="D13" s="27" t="s">
        <v>6</v>
      </c>
      <c r="G13" s="21"/>
      <c r="H13" s="3"/>
    </row>
    <row r="14" spans="1:8" ht="12.75">
      <c r="A14" s="29">
        <v>1</v>
      </c>
      <c r="B14" s="20">
        <v>2000</v>
      </c>
      <c r="C14" s="11">
        <v>2</v>
      </c>
      <c r="D14" s="20">
        <f aca="true" t="shared" si="0" ref="D14:D19">MIN(MAX($B14*$D$7*MIN($C14,$D$8),$D$9),$D$10)</f>
        <v>100</v>
      </c>
      <c r="G14" s="28"/>
      <c r="H14" s="3"/>
    </row>
    <row r="15" spans="1:8" ht="12.75">
      <c r="A15" s="29">
        <v>2</v>
      </c>
      <c r="B15" s="20">
        <v>2200</v>
      </c>
      <c r="C15" s="11">
        <v>2</v>
      </c>
      <c r="D15" s="20">
        <f t="shared" si="0"/>
        <v>100</v>
      </c>
      <c r="G15" s="21"/>
      <c r="H15" s="3"/>
    </row>
    <row r="16" spans="1:8" ht="12.75">
      <c r="A16" s="29">
        <v>3</v>
      </c>
      <c r="B16" s="20">
        <v>2400</v>
      </c>
      <c r="C16" s="11">
        <v>3</v>
      </c>
      <c r="D16" s="20">
        <f t="shared" si="0"/>
        <v>144</v>
      </c>
      <c r="G16" s="22"/>
      <c r="H16" s="3"/>
    </row>
    <row r="17" spans="1:8" ht="12.75">
      <c r="A17" s="29">
        <v>4</v>
      </c>
      <c r="B17" s="20">
        <v>2600</v>
      </c>
      <c r="C17" s="11">
        <v>3</v>
      </c>
      <c r="D17" s="20">
        <f t="shared" si="0"/>
        <v>156</v>
      </c>
      <c r="G17" s="21"/>
      <c r="H17" s="3"/>
    </row>
    <row r="18" spans="1:8" ht="12.75">
      <c r="A18" s="29">
        <v>5</v>
      </c>
      <c r="B18" s="20">
        <v>2800</v>
      </c>
      <c r="C18" s="11">
        <v>4</v>
      </c>
      <c r="D18" s="20">
        <f t="shared" si="0"/>
        <v>224</v>
      </c>
      <c r="G18" s="21"/>
      <c r="H18" s="3"/>
    </row>
    <row r="19" spans="1:8" ht="12.75">
      <c r="A19" s="29">
        <v>6</v>
      </c>
      <c r="B19" s="20">
        <v>3000</v>
      </c>
      <c r="C19" s="11">
        <v>4</v>
      </c>
      <c r="D19" s="20">
        <f t="shared" si="0"/>
        <v>240</v>
      </c>
      <c r="G19" s="21"/>
      <c r="H19" s="3"/>
    </row>
    <row r="20" spans="1:8" ht="12.75">
      <c r="A20" s="29"/>
      <c r="B20" s="20"/>
      <c r="C20" s="11"/>
      <c r="D20" s="20"/>
      <c r="G20" s="21"/>
      <c r="H20" s="3"/>
    </row>
    <row r="21" spans="1:8" ht="12.75">
      <c r="A21" s="29"/>
      <c r="B21" s="20"/>
      <c r="C21" s="11"/>
      <c r="D21" s="20"/>
      <c r="G21" s="21"/>
      <c r="H21" s="3"/>
    </row>
    <row r="22" spans="1:8" ht="12.75">
      <c r="A22" s="29"/>
      <c r="B22" s="20"/>
      <c r="C22" s="11"/>
      <c r="D22" s="20"/>
      <c r="G22" s="21"/>
      <c r="H22" s="3"/>
    </row>
    <row r="23" spans="1:8" ht="15">
      <c r="A23" s="11"/>
      <c r="C23" s="11"/>
      <c r="D23" s="24"/>
      <c r="H23" s="3"/>
    </row>
    <row r="24" spans="1:8" ht="15">
      <c r="A24" s="5" t="s">
        <v>2</v>
      </c>
      <c r="B24" s="5"/>
      <c r="C24" s="4"/>
      <c r="D24" s="12"/>
      <c r="H24" s="3"/>
    </row>
    <row r="25" spans="3:8" ht="12.75">
      <c r="C25" s="13" t="s">
        <v>11</v>
      </c>
      <c r="D25" s="16">
        <f>SUM(D13:D24)</f>
        <v>964</v>
      </c>
      <c r="H25" s="3"/>
    </row>
    <row r="26" spans="3:8" ht="12.75">
      <c r="C26" s="15" t="s">
        <v>1</v>
      </c>
      <c r="D26" s="16">
        <f>D$25*0.1</f>
        <v>96.4</v>
      </c>
      <c r="H26" s="3"/>
    </row>
    <row r="27" spans="3:8" ht="12.75">
      <c r="C27" s="15" t="s">
        <v>32</v>
      </c>
      <c r="D27" s="16">
        <f>(D$25)*0.08</f>
        <v>77.12</v>
      </c>
      <c r="H27" s="3"/>
    </row>
    <row r="28" spans="3:8" ht="12.75">
      <c r="C28" s="15" t="s">
        <v>16</v>
      </c>
      <c r="D28" s="16">
        <f>(D$25+D$26)*0.02</f>
        <v>21.208000000000002</v>
      </c>
      <c r="H28" s="3"/>
    </row>
    <row r="29" spans="3:8" ht="15">
      <c r="C29" s="15" t="s">
        <v>33</v>
      </c>
      <c r="D29" s="17">
        <f>D$26*0.13</f>
        <v>12.532000000000002</v>
      </c>
      <c r="H29" s="3"/>
    </row>
    <row r="30" spans="3:8" ht="12.75">
      <c r="C30" s="15" t="s">
        <v>0</v>
      </c>
      <c r="D30" s="16">
        <f>SUM(D$25:D$29)</f>
        <v>1171.26</v>
      </c>
      <c r="H30" s="3"/>
    </row>
    <row r="31" ht="12.75">
      <c r="C31" s="14"/>
    </row>
  </sheetData>
  <sheetProtection/>
  <hyperlinks>
    <hyperlink ref="D4" r:id="rId1" display="admin@benefits.org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Vandeweerd</dc:creator>
  <cp:keywords/>
  <dc:description/>
  <cp:lastModifiedBy>JRV</cp:lastModifiedBy>
  <cp:lastPrinted>2011-05-30T12:16:56Z</cp:lastPrinted>
  <dcterms:created xsi:type="dcterms:W3CDTF">1998-06-08T22:20:01Z</dcterms:created>
  <dcterms:modified xsi:type="dcterms:W3CDTF">2013-04-17T17:54:57Z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